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2"/>
  </bookViews>
  <sheets>
    <sheet name="верес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<sst xmlns="http://schemas.openxmlformats.org/spreadsheetml/2006/main" count="90" uniqueCount="78">
  <si>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</si>
  <si>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</si>
  <si>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</si>
  <si>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</si>
  <si>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</si>
  <si>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</si>
  <si>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</si>
  <si>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</si>
  <si>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</si>
  <si>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</si>
  <si>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</si>
  <si>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</si>
  <si>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</si>
  <si>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</si>
  <si>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</si>
  <si>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</si>
  <si>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</si>
  <si>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</si>
  <si>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</si>
  <si>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</si>
  <si>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</si>
  <si>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</si>
  <si>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</si>
  <si>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</si>
  <si>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</si>
  <si>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</si>
  <si>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</si>
  <si>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</si>
  <si>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</si>
  <si>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</si>
  <si>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</si>
  <si>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</si>
  <si>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</si>
  <si>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</si>
  <si>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</si>
  <si>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</si>
  <si>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</si>
  <si>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</si>
  <si>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</si>
  <si>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</si>
  <si>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</si>
  <si>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</si>
  <si>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</si>
  <si>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</si>
  <si>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</si>
  <si>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</si>
  <si>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</si>
  <si>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</si>
  <si>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</si>
  <si>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</si>
  <si>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</si>
  <si>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</si>
  <si>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</si>
  <si>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</si>
  <si>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</si>
  <si>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</si>
  <si>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</si>
  <si>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</si>
  <si>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</si>
  <si>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</si>
  <si>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</si>
  <si>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</si>
  <si>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</si>
  <si>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</si>
  <si>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2019 рік</t>
  </si>
  <si>
    <t>00.00.2019</t>
  </si>
  <si>
    <t>Розпис доходів ЗФ на 2019 рк</t>
  </si>
  <si>
    <t>Уточнений  розпис доходів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</si>
  <si>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</si>
  <si>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Динаміка надходжень податків та неподаткових платежів за вересень 2019 року</t>
  </si>
  <si>
    <t>станом на 03.09.2019</t>
  </si>
  <si>
    <t>Фактичні надходження (вересень)</t>
  </si>
  <si>
    <t xml:space="preserve">Динаміка надходжень до бюджету розвитку за вересень 2019 р. </t>
  </si>
  <si>
    <r>
      <t xml:space="preserve">станом на 03.09.2019р.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</si>
  <si>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03.09.2019р.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</si>
  <si>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03.09.2019</t>
    </r>
    <r>
      <rPr>
        <sz val="10"/>
        <rFont val="Times New Roman"/>
        <family val="1"/>
      </rPr>
      <t xml:space="preserve"> (тис.грн.)</t>
    </r>
  </si>
  <si>
    <t>план на січень-вересень 2019р.</t>
  </si>
  <si>
    <t>Зміни до   розпису доходів станом на 03.09.2019р.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</si>
</sst>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87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1" xfId="0" applyNumberFormat="1" applyFont="1" applyBorder="1" applyAlignment="1">
      <alignment/>
    </xf>
    <xf numFmtId="193" fontId="11" fillId="0" borderId="42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0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3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47" xfId="0" applyNumberFormat="1" applyFont="1" applyBorder="1" applyAlignment="1">
      <alignment horizontal="center"/>
    </xf>
    <xf numFmtId="193" fontId="2" fillId="0" borderId="48" xfId="0" applyNumberFormat="1" applyFont="1" applyBorder="1" applyAlignment="1">
      <alignment horizontal="center"/>
    </xf>
    <xf numFmtId="193" fontId="11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9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5625"/>
          <c:w val="0.969"/>
          <c:h val="0.843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1793506"/>
        <c:axId val="40597235"/>
      </c:lineChart>
      <c:dateAx>
        <c:axId val="41793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5972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9350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7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03.09.2019</a:t>
            </a:r>
          </a:p>
        </c:rich>
      </c:tx>
      <c:layout>
        <c:manualLayout>
          <c:xMode val="factor"/>
          <c:yMode val="factor"/>
          <c:x val="0.064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25"/>
          <c:w val="0.8377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9830796"/>
        <c:axId val="41709"/>
      </c:bar3D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07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403"/>
          <c:w val="0.0767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225"/>
          <c:w val="0.863"/>
          <c:h val="0.8887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5382"/>
        <c:axId val="3378439"/>
      </c:bar3D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38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1675"/>
          <c:w val="0.1407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87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03.09.2019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47625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43025"/>
          <a:ext cx="1247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43025"/>
          <a:ext cx="11525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1261610,8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вересень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668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-166141,1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257175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1917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вересень 2019р </a:t>
          </a:r>
        </a:p>
      </xdr:txBody>
    </xdr:sp>
    <xdr:clientData/>
  </xdr:twoCellAnchor>
  <xdr:twoCellAnchor>
    <xdr:from>
      <xdr:col>6</xdr:col>
      <xdr:colOff>542925</xdr:colOff>
      <xdr:row>8</xdr:row>
      <xdr:rowOff>47625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43025"/>
          <a:ext cx="10572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342900</xdr:colOff>
      <xdr:row>4</xdr:row>
      <xdr:rowOff>85725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-181716,5</a:t>
          </a:r>
        </a:p>
      </xdr:txBody>
    </xdr:sp>
    <xdr:clientData/>
  </xdr:twoCellAnchor>
  <xdr:twoCellAnchor>
    <xdr:from>
      <xdr:col>13</xdr:col>
      <xdr:colOff>428625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14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583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72</v>
      </c>
      <c r="S1" s="137"/>
      <c r="T1" s="137"/>
      <c r="U1" s="137"/>
      <c r="V1" s="137"/>
      <c r="W1" s="138"/>
    </row>
    <row r="2" spans="1:23" ht="15.7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73</v>
      </c>
      <c r="S2" s="143"/>
      <c r="T2" s="143"/>
      <c r="U2" s="143"/>
      <c r="V2" s="143"/>
      <c r="W2" s="144"/>
    </row>
    <row r="3" spans="1:23" ht="79.5" thickBot="1">
      <c r="A3" s="23" t="s">
        <v>0</v>
      </c>
      <c r="B3" s="29" t="s">
        <v>1</v>
      </c>
      <c r="C3" s="63" t="s">
        <v>62</v>
      </c>
      <c r="D3" s="104" t="s">
        <v>60</v>
      </c>
      <c r="E3" s="104" t="s">
        <v>61</v>
      </c>
      <c r="F3" s="22" t="s">
        <v>41</v>
      </c>
      <c r="G3" s="29" t="s">
        <v>2</v>
      </c>
      <c r="H3" s="22" t="s">
        <v>3</v>
      </c>
      <c r="I3" s="61" t="s">
        <v>49</v>
      </c>
      <c r="J3" s="89" t="s">
        <v>68</v>
      </c>
      <c r="K3" s="22" t="s">
        <v>4</v>
      </c>
      <c r="L3" s="22" t="s">
        <v>56</v>
      </c>
      <c r="M3" s="29" t="s">
        <v>5</v>
      </c>
      <c r="N3" s="29" t="s">
        <v>71</v>
      </c>
      <c r="O3" s="62" t="s">
        <v>63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7">
        <v>43710</v>
      </c>
      <c r="B4" s="65">
        <v>1467.244</v>
      </c>
      <c r="C4" s="79">
        <v>6.74</v>
      </c>
      <c r="D4" s="105">
        <v>6.74</v>
      </c>
      <c r="E4" s="105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45.31749999999988</v>
      </c>
      <c r="N4" s="65">
        <v>2999.7</v>
      </c>
      <c r="O4" s="65">
        <v>3500</v>
      </c>
      <c r="P4" s="3">
        <f aca="true" t="shared" si="1" ref="P4:P24">N4/O4</f>
        <v>0.8570571428571429</v>
      </c>
      <c r="Q4" s="2">
        <f>AVERAGE(N4:N24)</f>
        <v>2999.7</v>
      </c>
      <c r="R4" s="94">
        <v>0</v>
      </c>
      <c r="S4" s="95">
        <v>0</v>
      </c>
      <c r="T4" s="96">
        <v>10.4</v>
      </c>
      <c r="U4" s="147">
        <v>0</v>
      </c>
      <c r="V4" s="148"/>
      <c r="W4" s="97">
        <f>R4+S4+U4+T4+V4</f>
        <v>10.4</v>
      </c>
    </row>
    <row r="5" spans="1:23" ht="12.75">
      <c r="A5" s="10">
        <v>43711</v>
      </c>
      <c r="B5" s="65"/>
      <c r="C5" s="79"/>
      <c r="D5" s="105"/>
      <c r="E5" s="105">
        <f aca="true" t="shared" si="2" ref="E5:E24">C5-D5</f>
        <v>0</v>
      </c>
      <c r="F5" s="65"/>
      <c r="G5" s="65"/>
      <c r="H5" s="79"/>
      <c r="I5" s="78"/>
      <c r="J5" s="78"/>
      <c r="K5" s="78"/>
      <c r="L5" s="65"/>
      <c r="M5" s="65">
        <f t="shared" si="0"/>
        <v>0</v>
      </c>
      <c r="N5" s="65"/>
      <c r="O5" s="65">
        <v>4500</v>
      </c>
      <c r="P5" s="3">
        <f t="shared" si="1"/>
        <v>0</v>
      </c>
      <c r="Q5" s="2">
        <v>2999.7</v>
      </c>
      <c r="R5" s="69"/>
      <c r="S5" s="65"/>
      <c r="T5" s="70"/>
      <c r="U5" s="123"/>
      <c r="V5" s="124"/>
      <c r="W5" s="68">
        <f aca="true" t="shared" si="3" ref="W5:W24">R5+S5+U5+T5+V5</f>
        <v>0</v>
      </c>
    </row>
    <row r="6" spans="1:23" ht="12.75">
      <c r="A6" s="107">
        <v>43712</v>
      </c>
      <c r="B6" s="65"/>
      <c r="C6" s="79"/>
      <c r="D6" s="105"/>
      <c r="E6" s="105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3900</v>
      </c>
      <c r="P6" s="3">
        <f t="shared" si="1"/>
        <v>0</v>
      </c>
      <c r="Q6" s="2">
        <v>2999.7</v>
      </c>
      <c r="R6" s="71"/>
      <c r="S6" s="72"/>
      <c r="T6" s="73"/>
      <c r="U6" s="131"/>
      <c r="V6" s="132"/>
      <c r="W6" s="68">
        <f t="shared" si="3"/>
        <v>0</v>
      </c>
    </row>
    <row r="7" spans="1:23" ht="12.75">
      <c r="A7" s="10">
        <v>43713</v>
      </c>
      <c r="B7" s="77"/>
      <c r="C7" s="79"/>
      <c r="D7" s="105"/>
      <c r="E7" s="105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4800</v>
      </c>
      <c r="P7" s="3">
        <f t="shared" si="1"/>
        <v>0</v>
      </c>
      <c r="Q7" s="2">
        <v>2999.7</v>
      </c>
      <c r="R7" s="71"/>
      <c r="S7" s="72"/>
      <c r="T7" s="73"/>
      <c r="U7" s="131"/>
      <c r="V7" s="132"/>
      <c r="W7" s="68">
        <f t="shared" si="3"/>
        <v>0</v>
      </c>
    </row>
    <row r="8" spans="1:23" ht="12.75">
      <c r="A8" s="107">
        <v>43714</v>
      </c>
      <c r="B8" s="65"/>
      <c r="C8" s="70"/>
      <c r="D8" s="105"/>
      <c r="E8" s="105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2999.7</v>
      </c>
      <c r="R8" s="71"/>
      <c r="S8" s="72"/>
      <c r="T8" s="70"/>
      <c r="U8" s="123"/>
      <c r="V8" s="124"/>
      <c r="W8" s="68">
        <f t="shared" si="3"/>
        <v>0</v>
      </c>
    </row>
    <row r="9" spans="1:23" ht="12.75">
      <c r="A9" s="10">
        <v>43717</v>
      </c>
      <c r="B9" s="65"/>
      <c r="C9" s="70"/>
      <c r="D9" s="105"/>
      <c r="E9" s="105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3500</v>
      </c>
      <c r="P9" s="3">
        <f t="shared" si="1"/>
        <v>0</v>
      </c>
      <c r="Q9" s="2">
        <v>2999.7</v>
      </c>
      <c r="R9" s="71"/>
      <c r="S9" s="72"/>
      <c r="T9" s="70"/>
      <c r="U9" s="123"/>
      <c r="V9" s="124"/>
      <c r="W9" s="68">
        <f t="shared" si="3"/>
        <v>0</v>
      </c>
    </row>
    <row r="10" spans="1:23" ht="12.75">
      <c r="A10" s="10">
        <v>43718</v>
      </c>
      <c r="B10" s="65"/>
      <c r="C10" s="70"/>
      <c r="D10" s="105"/>
      <c r="E10" s="105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3600</v>
      </c>
      <c r="P10" s="3">
        <f t="shared" si="1"/>
        <v>0</v>
      </c>
      <c r="Q10" s="2">
        <v>2999.7</v>
      </c>
      <c r="R10" s="71"/>
      <c r="S10" s="72"/>
      <c r="T10" s="70"/>
      <c r="U10" s="123"/>
      <c r="V10" s="124"/>
      <c r="W10" s="68">
        <f>R10+S10+U10+T10+V10</f>
        <v>0</v>
      </c>
    </row>
    <row r="11" spans="1:23" ht="12.75">
      <c r="A11" s="10">
        <v>43719</v>
      </c>
      <c r="B11" s="65"/>
      <c r="C11" s="70"/>
      <c r="D11" s="105"/>
      <c r="E11" s="105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2999.7</v>
      </c>
      <c r="R11" s="69"/>
      <c r="S11" s="65"/>
      <c r="T11" s="70"/>
      <c r="U11" s="123"/>
      <c r="V11" s="124"/>
      <c r="W11" s="68">
        <f t="shared" si="3"/>
        <v>0</v>
      </c>
    </row>
    <row r="12" spans="1:23" ht="12.75">
      <c r="A12" s="10">
        <v>43720</v>
      </c>
      <c r="B12" s="77"/>
      <c r="C12" s="70"/>
      <c r="D12" s="105"/>
      <c r="E12" s="105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2999.7</v>
      </c>
      <c r="R12" s="69"/>
      <c r="S12" s="65"/>
      <c r="T12" s="70"/>
      <c r="U12" s="123"/>
      <c r="V12" s="124"/>
      <c r="W12" s="68">
        <f t="shared" si="3"/>
        <v>0</v>
      </c>
    </row>
    <row r="13" spans="1:23" ht="12.75">
      <c r="A13" s="10">
        <v>43721</v>
      </c>
      <c r="B13" s="65"/>
      <c r="C13" s="70"/>
      <c r="D13" s="105"/>
      <c r="E13" s="105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2999.7</v>
      </c>
      <c r="R13" s="69"/>
      <c r="S13" s="65"/>
      <c r="T13" s="70"/>
      <c r="U13" s="123"/>
      <c r="V13" s="124"/>
      <c r="W13" s="68">
        <f t="shared" si="3"/>
        <v>0</v>
      </c>
    </row>
    <row r="14" spans="1:23" ht="12.75">
      <c r="A14" s="10">
        <v>43724</v>
      </c>
      <c r="B14" s="65"/>
      <c r="C14" s="70"/>
      <c r="D14" s="105"/>
      <c r="E14" s="105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2999.7</v>
      </c>
      <c r="R14" s="69"/>
      <c r="S14" s="65"/>
      <c r="T14" s="74"/>
      <c r="U14" s="123"/>
      <c r="V14" s="124"/>
      <c r="W14" s="68">
        <f t="shared" si="3"/>
        <v>0</v>
      </c>
    </row>
    <row r="15" spans="1:23" ht="12.75">
      <c r="A15" s="10">
        <v>43725</v>
      </c>
      <c r="B15" s="65"/>
      <c r="C15" s="66"/>
      <c r="D15" s="105"/>
      <c r="E15" s="105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2999.7</v>
      </c>
      <c r="R15" s="69"/>
      <c r="S15" s="65"/>
      <c r="T15" s="74"/>
      <c r="U15" s="123"/>
      <c r="V15" s="124"/>
      <c r="W15" s="68">
        <f t="shared" si="3"/>
        <v>0</v>
      </c>
    </row>
    <row r="16" spans="1:23" ht="12.75">
      <c r="A16" s="10">
        <v>43726</v>
      </c>
      <c r="B16" s="65"/>
      <c r="C16" s="70"/>
      <c r="D16" s="105"/>
      <c r="E16" s="105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2999.7</v>
      </c>
      <c r="R16" s="69"/>
      <c r="S16" s="65"/>
      <c r="T16" s="74"/>
      <c r="U16" s="123"/>
      <c r="V16" s="124"/>
      <c r="W16" s="68">
        <f t="shared" si="3"/>
        <v>0</v>
      </c>
    </row>
    <row r="17" spans="1:23" ht="12.75">
      <c r="A17" s="10">
        <v>43727</v>
      </c>
      <c r="B17" s="65"/>
      <c r="C17" s="70"/>
      <c r="D17" s="105"/>
      <c r="E17" s="105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12500</v>
      </c>
      <c r="P17" s="3">
        <f t="shared" si="1"/>
        <v>0</v>
      </c>
      <c r="Q17" s="2">
        <v>2999.7</v>
      </c>
      <c r="R17" s="69"/>
      <c r="S17" s="65"/>
      <c r="T17" s="74"/>
      <c r="U17" s="123"/>
      <c r="V17" s="124"/>
      <c r="W17" s="68">
        <f t="shared" si="3"/>
        <v>0</v>
      </c>
    </row>
    <row r="18" spans="1:23" ht="12.75">
      <c r="A18" s="10">
        <v>43728</v>
      </c>
      <c r="B18" s="65"/>
      <c r="C18" s="70"/>
      <c r="D18" s="105"/>
      <c r="E18" s="105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15300</v>
      </c>
      <c r="P18" s="3">
        <f>N18/O18</f>
        <v>0</v>
      </c>
      <c r="Q18" s="2">
        <v>2999.7</v>
      </c>
      <c r="R18" s="69"/>
      <c r="S18" s="65"/>
      <c r="T18" s="70"/>
      <c r="U18" s="123"/>
      <c r="V18" s="124"/>
      <c r="W18" s="68">
        <f t="shared" si="3"/>
        <v>0</v>
      </c>
    </row>
    <row r="19" spans="1:23" ht="12.75">
      <c r="A19" s="10">
        <v>43731</v>
      </c>
      <c r="B19" s="65"/>
      <c r="C19" s="70"/>
      <c r="D19" s="105"/>
      <c r="E19" s="105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1"/>
        <v>0</v>
      </c>
      <c r="Q19" s="2">
        <v>2999.7</v>
      </c>
      <c r="R19" s="69"/>
      <c r="S19" s="65"/>
      <c r="T19" s="70"/>
      <c r="U19" s="123"/>
      <c r="V19" s="124"/>
      <c r="W19" s="68">
        <f t="shared" si="3"/>
        <v>0</v>
      </c>
    </row>
    <row r="20" spans="1:23" ht="12.75">
      <c r="A20" s="10">
        <v>43732</v>
      </c>
      <c r="B20" s="65"/>
      <c r="C20" s="70"/>
      <c r="D20" s="105"/>
      <c r="E20" s="105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4600</v>
      </c>
      <c r="P20" s="3">
        <f t="shared" si="1"/>
        <v>0</v>
      </c>
      <c r="Q20" s="2">
        <v>2999.7</v>
      </c>
      <c r="R20" s="69"/>
      <c r="S20" s="65"/>
      <c r="T20" s="70"/>
      <c r="U20" s="123"/>
      <c r="V20" s="124"/>
      <c r="W20" s="68">
        <f t="shared" si="3"/>
        <v>0</v>
      </c>
    </row>
    <row r="21" spans="1:23" ht="12.75">
      <c r="A21" s="10">
        <v>43733</v>
      </c>
      <c r="B21" s="65"/>
      <c r="C21" s="70"/>
      <c r="D21" s="105"/>
      <c r="E21" s="105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2999.7</v>
      </c>
      <c r="R21" s="101"/>
      <c r="S21" s="102"/>
      <c r="T21" s="103"/>
      <c r="U21" s="123"/>
      <c r="V21" s="124"/>
      <c r="W21" s="68">
        <f t="shared" si="3"/>
        <v>0</v>
      </c>
    </row>
    <row r="22" spans="1:23" ht="12.75">
      <c r="A22" s="10">
        <v>43734</v>
      </c>
      <c r="B22" s="65"/>
      <c r="C22" s="70"/>
      <c r="D22" s="105"/>
      <c r="E22" s="105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5900</v>
      </c>
      <c r="P22" s="3">
        <f t="shared" si="1"/>
        <v>0</v>
      </c>
      <c r="Q22" s="2">
        <v>2999.7</v>
      </c>
      <c r="R22" s="101"/>
      <c r="S22" s="102"/>
      <c r="T22" s="103"/>
      <c r="U22" s="123"/>
      <c r="V22" s="124"/>
      <c r="W22" s="68">
        <f t="shared" si="3"/>
        <v>0</v>
      </c>
    </row>
    <row r="23" spans="1:23" ht="12.75">
      <c r="A23" s="10">
        <v>43735</v>
      </c>
      <c r="B23" s="65"/>
      <c r="C23" s="70"/>
      <c r="D23" s="105"/>
      <c r="E23" s="105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13400</v>
      </c>
      <c r="P23" s="3">
        <f>N23/O23</f>
        <v>0</v>
      </c>
      <c r="Q23" s="2">
        <v>2999.7</v>
      </c>
      <c r="R23" s="101"/>
      <c r="S23" s="102"/>
      <c r="T23" s="103"/>
      <c r="U23" s="123"/>
      <c r="V23" s="124"/>
      <c r="W23" s="68">
        <f t="shared" si="3"/>
        <v>0</v>
      </c>
    </row>
    <row r="24" spans="1:23" ht="13.5" thickBot="1">
      <c r="A24" s="10">
        <v>43738</v>
      </c>
      <c r="B24" s="65"/>
      <c r="C24" s="74"/>
      <c r="D24" s="105"/>
      <c r="E24" s="105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18000</v>
      </c>
      <c r="P24" s="3">
        <f t="shared" si="1"/>
        <v>0</v>
      </c>
      <c r="Q24" s="2">
        <v>2999.7</v>
      </c>
      <c r="R24" s="98"/>
      <c r="S24" s="99"/>
      <c r="T24" s="100"/>
      <c r="U24" s="125"/>
      <c r="V24" s="126"/>
      <c r="W24" s="108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1467.244</v>
      </c>
      <c r="C25" s="85">
        <f t="shared" si="4"/>
        <v>6.74</v>
      </c>
      <c r="D25" s="106">
        <f t="shared" si="4"/>
        <v>6.74</v>
      </c>
      <c r="E25" s="106">
        <f t="shared" si="4"/>
        <v>0</v>
      </c>
      <c r="F25" s="85">
        <f t="shared" si="4"/>
        <v>118.6646</v>
      </c>
      <c r="G25" s="85">
        <f t="shared" si="4"/>
        <v>165.0299</v>
      </c>
      <c r="H25" s="85">
        <f t="shared" si="4"/>
        <v>457.089</v>
      </c>
      <c r="I25" s="85">
        <f t="shared" si="4"/>
        <v>284.8</v>
      </c>
      <c r="J25" s="85">
        <f t="shared" si="4"/>
        <v>22.79</v>
      </c>
      <c r="K25" s="85">
        <f t="shared" si="4"/>
        <v>0</v>
      </c>
      <c r="L25" s="85">
        <f t="shared" si="4"/>
        <v>432.025</v>
      </c>
      <c r="M25" s="84">
        <f t="shared" si="4"/>
        <v>45.31749999999988</v>
      </c>
      <c r="N25" s="84">
        <f t="shared" si="4"/>
        <v>2999.7</v>
      </c>
      <c r="O25" s="84">
        <f t="shared" si="4"/>
        <v>169200</v>
      </c>
      <c r="P25" s="86">
        <f>N25/O25</f>
        <v>0.01772872340425532</v>
      </c>
      <c r="Q25" s="2"/>
      <c r="R25" s="75">
        <f>SUM(R4:R24)</f>
        <v>0</v>
      </c>
      <c r="S25" s="75">
        <f>SUM(S4:S24)</f>
        <v>0</v>
      </c>
      <c r="T25" s="75">
        <f>SUM(T4:T24)</f>
        <v>10.4</v>
      </c>
      <c r="U25" s="127">
        <f>SUM(U4:U24)</f>
        <v>0</v>
      </c>
      <c r="V25" s="128"/>
      <c r="W25" s="109">
        <f>R25+S25+U25+T25+V25</f>
        <v>10.4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3" t="s">
        <v>33</v>
      </c>
      <c r="S28" s="113"/>
      <c r="T28" s="113"/>
      <c r="U28" s="11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5">
        <v>43711</v>
      </c>
      <c r="S30" s="130">
        <v>10.408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0" t="s">
        <v>45</v>
      </c>
      <c r="T33" s="11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2" t="s">
        <v>40</v>
      </c>
      <c r="T34" s="11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3" t="s">
        <v>30</v>
      </c>
      <c r="S38" s="113"/>
      <c r="T38" s="113"/>
      <c r="U38" s="11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31</v>
      </c>
      <c r="S39" s="114"/>
      <c r="T39" s="114"/>
      <c r="U39" s="11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>
        <v>43711</v>
      </c>
      <c r="S40" s="117">
        <v>0</v>
      </c>
      <c r="T40" s="118"/>
      <c r="U40" s="11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/>
      <c r="S41" s="120"/>
      <c r="T41" s="121"/>
      <c r="U41" s="12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5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3" width="9.25390625" style="1" customWidth="1"/>
    <col min="14" max="14" width="10.00390625" style="1" customWidth="1"/>
    <col min="15" max="16384" width="9.25390625" style="1" customWidth="1"/>
  </cols>
  <sheetData>
    <row r="26" spans="1:14" ht="15.75" thickBot="1">
      <c r="A26" s="20"/>
      <c r="B26" s="156" t="s">
        <v>74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48</v>
      </c>
      <c r="E27" s="152"/>
      <c r="F27" s="153" t="s">
        <v>44</v>
      </c>
      <c r="G27" s="154"/>
      <c r="H27" s="155" t="s">
        <v>50</v>
      </c>
      <c r="I27" s="151"/>
      <c r="J27" s="166"/>
      <c r="K27" s="167"/>
      <c r="L27" s="163" t="s">
        <v>36</v>
      </c>
      <c r="M27" s="164"/>
      <c r="N27" s="165"/>
      <c r="O27" s="159" t="s">
        <v>75</v>
      </c>
      <c r="P27" s="160"/>
    </row>
    <row r="28" spans="1:16" ht="30.75" customHeight="1">
      <c r="A28" s="150"/>
      <c r="B28" s="44" t="s">
        <v>76</v>
      </c>
      <c r="C28" s="22" t="s">
        <v>23</v>
      </c>
      <c r="D28" s="44" t="str">
        <f>B28</f>
        <v>план на січень-вересень 2019р.</v>
      </c>
      <c r="E28" s="22" t="str">
        <f>C28</f>
        <v>факт</v>
      </c>
      <c r="F28" s="43" t="str">
        <f>B28</f>
        <v>план на січень-вересень 2019р.</v>
      </c>
      <c r="G28" s="58" t="str">
        <f>C28</f>
        <v>факт</v>
      </c>
      <c r="H28" s="44" t="str">
        <f>B28</f>
        <v>план на січень-вересень 2019р.</v>
      </c>
      <c r="I28" s="22" t="str">
        <f>C28</f>
        <v>факт</v>
      </c>
      <c r="J28" s="43"/>
      <c r="K28" s="58"/>
      <c r="L28" s="41" t="str">
        <f>D28</f>
        <v>план на січень-вересень 2019р.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вересень!S40</f>
        <v>0</v>
      </c>
      <c r="B29" s="45">
        <v>85070</v>
      </c>
      <c r="C29" s="45">
        <v>1493.56</v>
      </c>
      <c r="D29" s="45">
        <v>35333</v>
      </c>
      <c r="E29" s="45">
        <v>207.72</v>
      </c>
      <c r="F29" s="45">
        <v>14925</v>
      </c>
      <c r="G29" s="45">
        <v>3551.9</v>
      </c>
      <c r="H29" s="45">
        <v>18</v>
      </c>
      <c r="I29" s="45">
        <v>14</v>
      </c>
      <c r="J29" s="45"/>
      <c r="K29" s="45"/>
      <c r="L29" s="59">
        <f>H29+F29+D29+J29+B29</f>
        <v>135346</v>
      </c>
      <c r="M29" s="46">
        <f>C29+E29+G29+I29</f>
        <v>5267.18</v>
      </c>
      <c r="N29" s="47">
        <f>M29-L29</f>
        <v>-130078.82</v>
      </c>
      <c r="O29" s="161">
        <f>вересень!S30</f>
        <v>10.408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879534.1</v>
      </c>
      <c r="C48" s="28">
        <v>730217.81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151910.3</v>
      </c>
      <c r="C49" s="28">
        <v>113051.17000000001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233884.59999999998</v>
      </c>
      <c r="C50" s="28">
        <v>236344.39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29546.4</v>
      </c>
      <c r="C51" s="28">
        <v>27064.25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102445.6</v>
      </c>
      <c r="C52" s="28">
        <v>67210.18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5365.3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55</v>
      </c>
      <c r="B54" s="12">
        <v>8469.86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32171.100000000064</v>
      </c>
      <c r="C55" s="12">
        <v>24070.110000000233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1443327.26</v>
      </c>
      <c r="C56" s="9">
        <v>1210962.6100000003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51</v>
      </c>
      <c r="B58" s="9">
        <f>B29</f>
        <v>85070</v>
      </c>
      <c r="C58" s="9">
        <f>C29</f>
        <v>1493.56</v>
      </c>
    </row>
    <row r="59" spans="1:3" ht="26.25">
      <c r="A59" s="76" t="s">
        <v>52</v>
      </c>
      <c r="B59" s="9">
        <f>D29</f>
        <v>35333</v>
      </c>
      <c r="C59" s="9">
        <f>E29</f>
        <v>207.72</v>
      </c>
    </row>
    <row r="60" spans="1:3" ht="12.75">
      <c r="A60" s="76" t="s">
        <v>53</v>
      </c>
      <c r="B60" s="9">
        <f>F29</f>
        <v>14925</v>
      </c>
      <c r="C60" s="9">
        <f>G29</f>
        <v>3551.9</v>
      </c>
    </row>
    <row r="61" spans="1:3" ht="26.25">
      <c r="A61" s="76" t="s">
        <v>54</v>
      </c>
      <c r="B61" s="9">
        <f>H29</f>
        <v>18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64</v>
      </c>
    </row>
    <row r="3" spans="2:7" ht="17.25" hidden="1">
      <c r="B3" s="14"/>
      <c r="G3" s="15" t="s">
        <v>57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66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65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67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58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59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2019-09-03T09:33:51Z</dcterms:modified>
  <cp:category/>
  <cp:version/>
  <cp:contentType/>
  <cp:contentStatus/>
</cp:coreProperties>
</file>